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отчет" sheetId="2" r:id="rId1"/>
    <sheet name="план" sheetId="3" r:id="rId2"/>
  </sheets>
  <calcPr calcId="125725"/>
</workbook>
</file>

<file path=xl/calcChain.xml><?xml version="1.0" encoding="utf-8"?>
<calcChain xmlns="http://schemas.openxmlformats.org/spreadsheetml/2006/main">
  <c r="F25" i="3"/>
  <c r="F24"/>
  <c r="F23"/>
  <c r="F21"/>
  <c r="F20"/>
  <c r="F19"/>
  <c r="F18"/>
  <c r="F17"/>
  <c r="F16"/>
  <c r="F15"/>
  <c r="F14"/>
  <c r="E13"/>
  <c r="F13" s="1"/>
  <c r="F12"/>
  <c r="F11"/>
  <c r="F10"/>
  <c r="F22" l="1"/>
  <c r="F26" s="1"/>
  <c r="E22"/>
  <c r="E26" s="1"/>
  <c r="D8" i="2" l="1"/>
</calcChain>
</file>

<file path=xl/sharedStrings.xml><?xml version="1.0" encoding="utf-8"?>
<sst xmlns="http://schemas.openxmlformats.org/spreadsheetml/2006/main" count="210" uniqueCount="146">
  <si>
    <t>Площадь  МОП</t>
  </si>
  <si>
    <t>№ п/п</t>
  </si>
  <si>
    <t>Наименование работ и услуг</t>
  </si>
  <si>
    <t>Услуги УК по управлению и обслуживанию МКД в т.ч.</t>
  </si>
  <si>
    <t>2</t>
  </si>
  <si>
    <t>3</t>
  </si>
  <si>
    <t>4</t>
  </si>
  <si>
    <t>Уборка подъездов</t>
  </si>
  <si>
    <t>5</t>
  </si>
  <si>
    <t>6</t>
  </si>
  <si>
    <t>Договор на внутригазовое обслуживание</t>
  </si>
  <si>
    <t>9</t>
  </si>
  <si>
    <t>10</t>
  </si>
  <si>
    <t>Аварийное обслуживание</t>
  </si>
  <si>
    <t>11</t>
  </si>
  <si>
    <t>Канализация</t>
  </si>
  <si>
    <t>Количество месяцев в отчетном периоде</t>
  </si>
  <si>
    <t>Утверждаю</t>
  </si>
  <si>
    <t>__________________  Косьяненко Е.Ю.</t>
  </si>
  <si>
    <t>Отчет  о выполненных работах по содержанию общего имущества</t>
  </si>
  <si>
    <t>Тариф(руб)</t>
  </si>
  <si>
    <t>Сумма начисленно за отчетный период(руб)</t>
  </si>
  <si>
    <t>Сумма получена за отчетный период(руб)</t>
  </si>
  <si>
    <t>Ед.изм.</t>
  </si>
  <si>
    <t>Цена руб</t>
  </si>
  <si>
    <t>Колич.</t>
  </si>
  <si>
    <t>Периодичность</t>
  </si>
  <si>
    <t>Стоимость работ</t>
  </si>
  <si>
    <t>(услуг) руб</t>
  </si>
  <si>
    <t>м2</t>
  </si>
  <si>
    <t>Выполнение стандартов управления МКД</t>
  </si>
  <si>
    <t>Расчет платы по лицевым счетам и выпуск единого платежного документа</t>
  </si>
  <si>
    <t>Паспортный стол</t>
  </si>
  <si>
    <t>Движение денежных средств</t>
  </si>
  <si>
    <t>Ремонт здания</t>
  </si>
  <si>
    <t>Электроснабжение</t>
  </si>
  <si>
    <t>Система ЦО</t>
  </si>
  <si>
    <t>Система ХВС</t>
  </si>
  <si>
    <t>Система ГВС</t>
  </si>
  <si>
    <t>Обследование ВДГО</t>
  </si>
  <si>
    <t>Освидетельствование</t>
  </si>
  <si>
    <t>Договор на обслуживание вентканалов</t>
  </si>
  <si>
    <t>Обследование вентканалов</t>
  </si>
  <si>
    <t>Дератизация</t>
  </si>
  <si>
    <t>Уборка территории с асфальтовым покрытием</t>
  </si>
  <si>
    <t>Всего выполнено работ, оказано услуг за отчетный период</t>
  </si>
  <si>
    <t xml:space="preserve">СОИ холодная вода  на МОП </t>
  </si>
  <si>
    <t xml:space="preserve">СОИ электричество на МОП </t>
  </si>
  <si>
    <t xml:space="preserve">СОИ ГВС МОП </t>
  </si>
  <si>
    <t>Получена оплата за отчетный период на сумму</t>
  </si>
  <si>
    <t>Ген.директорООО "Мастер- Сервис"</t>
  </si>
  <si>
    <t>шт.</t>
  </si>
  <si>
    <t>руб</t>
  </si>
  <si>
    <t>Полезная площадь</t>
  </si>
  <si>
    <t>усл</t>
  </si>
  <si>
    <t>кв.</t>
  </si>
  <si>
    <t>шт</t>
  </si>
  <si>
    <t>м2/мес</t>
  </si>
  <si>
    <t>7</t>
  </si>
  <si>
    <t>Содержание придомовой территории</t>
  </si>
  <si>
    <t>8</t>
  </si>
  <si>
    <t xml:space="preserve">Очистка от наледи  и снега ступеней </t>
  </si>
  <si>
    <t>ВСЕГО с СОИ</t>
  </si>
  <si>
    <t>ФИНАНСОВЫЙ РЕЗУЛЬТАТ</t>
  </si>
  <si>
    <t>Исполнитель__________________</t>
  </si>
  <si>
    <t>акты</t>
  </si>
  <si>
    <t>Содержание мусоропровода и мусорокамеры</t>
  </si>
  <si>
    <t>Сбор и выгрузка мусора из мусорокамер</t>
  </si>
  <si>
    <t>Промывка мусорокамеры</t>
  </si>
  <si>
    <t>Содержание лифтового хозяйства</t>
  </si>
  <si>
    <t>Техническое обслуживание лифтов(цена за месяц</t>
  </si>
  <si>
    <t>Согласно ПП РФ № 290</t>
  </si>
  <si>
    <t>Окос газона</t>
  </si>
  <si>
    <t>м3</t>
  </si>
  <si>
    <t xml:space="preserve"> Инженерные сети (регламентные работы ,резерв на аварийное обслуживание) </t>
  </si>
  <si>
    <t>Санитарное содержание территории без асфальтового покрытия</t>
  </si>
  <si>
    <t xml:space="preserve">Ген. директор ООО "Мастер-Сервис" </t>
  </si>
  <si>
    <t>_________________ Косьяненко  Е.Ю.</t>
  </si>
  <si>
    <t>МКД  адрес: Курковая  , дом 13</t>
  </si>
  <si>
    <t>Полезная площадь  м2</t>
  </si>
  <si>
    <t>Тариф (руб)</t>
  </si>
  <si>
    <t>Количество месяцев</t>
  </si>
  <si>
    <t>№</t>
  </si>
  <si>
    <t>Наименование вида работ:</t>
  </si>
  <si>
    <t>Содержание работ</t>
  </si>
  <si>
    <t>Ед. изм.</t>
  </si>
  <si>
    <t>тариф</t>
  </si>
  <si>
    <t>сумма руб</t>
  </si>
  <si>
    <t>Выполнение стандартов управления  МКД (расходы на управление)</t>
  </si>
  <si>
    <t>Согласно Правилам,утвержденным  ПП РФ от 15.05.2013г № 416 (Раздел II)ПОСТОЯННО</t>
  </si>
  <si>
    <t>м2 площади</t>
  </si>
  <si>
    <t>Услуга РЦ , ведение сайтов УК и ГИС ЖКХ</t>
  </si>
  <si>
    <t>Ведение паспортного учета, печать квитанций и абонентское обслуживание</t>
  </si>
  <si>
    <t>Работы по содержанию и текущему ремонту конструктивных элементов ЗДАНИЯ</t>
  </si>
  <si>
    <t>Согласно Перечню, утвержденному ПП РФ от 03.04.2013г №290 (п. 23/1-4) По доп. Решению собственников.</t>
  </si>
  <si>
    <t>Работы по содержанию и ремонту  систем  инженерно-технического обеспечения МОП</t>
  </si>
  <si>
    <t>Согласно Перечню, утвержденному ПП РФ от 03.04.2013г №290(пп.1-20, за искл. Пп.7/8.7/9) ПОСТОЯННО</t>
  </si>
  <si>
    <t xml:space="preserve">Аварийное - диспетчерское обслуживание </t>
  </si>
  <si>
    <t>Согласно Перечню, утвержденному ПП РФ от 15.05.2013г №416  (Раздел IV)  КРУГЛОСУТОЧНО</t>
  </si>
  <si>
    <t>Техническое обслуживание внутридомового газового оборудования</t>
  </si>
  <si>
    <t>Согласно Перечню, утвержденному ПП РФ от 03.04.2013г №290 (пп. 1-20, за искл. Пп7/8, 7/9) ПОСТОЯННО</t>
  </si>
  <si>
    <t>Обслуживание  вентканалов</t>
  </si>
  <si>
    <t>Согласно Перечню, утвержденному ПП РФ от 03.04.2013г №290 (п. 15)</t>
  </si>
  <si>
    <t>Работы по содержанию земельного участка  и благоустройство,</t>
  </si>
  <si>
    <t>Согласно Перечню, утвержденному ПП РФ от 03.04.2013г №290 (пп. 24,25)в ручную.</t>
  </si>
  <si>
    <t>Дератизация и дизенсекция</t>
  </si>
  <si>
    <t>Согласно Перечню, утвержденному ПП РФ от 03.04.2013г №290 (п. 23/5)</t>
  </si>
  <si>
    <t>Работы по содержанию помещений, входящих в состав общего имущества в МКД</t>
  </si>
  <si>
    <t>Работы по содержанию и текущему ремонту лифтов МКД</t>
  </si>
  <si>
    <t>Работы по содержанию и текущему ремонту МУСОРОПРОВОДА МКД</t>
  </si>
  <si>
    <t xml:space="preserve">СОИ  горячая вода  на МОП </t>
  </si>
  <si>
    <t xml:space="preserve"> СОИ холодная вода  на МОП </t>
  </si>
  <si>
    <t>итого с ресурсами на СОИ</t>
  </si>
  <si>
    <t>Подписи строн:</t>
  </si>
  <si>
    <t xml:space="preserve"> Представитель МКД ____________</t>
  </si>
  <si>
    <t>Исполнитель  экономист УК _______________</t>
  </si>
  <si>
    <t>маш/час</t>
  </si>
  <si>
    <t>Обработка пескосолянной смесью асфальтового покрытия</t>
  </si>
  <si>
    <t>Вывоз не бытового мусора</t>
  </si>
  <si>
    <t>м.п.</t>
  </si>
  <si>
    <t>Проверка вентканалов по заявкам кв.10</t>
  </si>
  <si>
    <t>Генеральная уборка подъездов(1 под.)</t>
  </si>
  <si>
    <t>Остаток средств  на лиц/Сч СП  на 01.01.2023  г</t>
  </si>
  <si>
    <t xml:space="preserve"> г.Тула , ул Курковая  , д.13 за  2023 год</t>
  </si>
  <si>
    <t>Малый ремонт двери со сваркой</t>
  </si>
  <si>
    <t>Вывешивание табличек</t>
  </si>
  <si>
    <t>Ремонт клапана мусоропровода под.3</t>
  </si>
  <si>
    <t>Демонтаж и монтаж мусороклапана для прочистки</t>
  </si>
  <si>
    <t>Ремонт продухов</t>
  </si>
  <si>
    <t>Замена неисправных навесных замков</t>
  </si>
  <si>
    <t xml:space="preserve"> Герметизация стыков стеновых панелей кв.56,62</t>
  </si>
  <si>
    <t xml:space="preserve">Закрашивание надписей </t>
  </si>
  <si>
    <t>Установка дверных приборов  (проушины)под.3</t>
  </si>
  <si>
    <t>Техническое освидетельствование лифтов 1-4 под.</t>
  </si>
  <si>
    <t>маш\час</t>
  </si>
  <si>
    <t>Подсыпка пескосолянной смесью</t>
  </si>
  <si>
    <t>Услуга спецтехники(январь)</t>
  </si>
  <si>
    <t>Услуги спецтехники (Трактор)(ноябрь, декабрь)</t>
  </si>
  <si>
    <t>Косметический ремонт подъезда № 4</t>
  </si>
  <si>
    <t>Задолженность на 01.01.2023г.(руб)</t>
  </si>
  <si>
    <t>Задолженнность на 01.01.2024 г</t>
  </si>
  <si>
    <t xml:space="preserve">Экспертиза лифтов </t>
  </si>
  <si>
    <t>Оплачены работы  (услуги) 2023г</t>
  </si>
  <si>
    <t>Долг СП перед УК в сумме руб на 01.01.2024г</t>
  </si>
  <si>
    <t>План    работ (услуг ) согласно  договора управления  на  2024 год</t>
  </si>
  <si>
    <t>Итого  работ (услуг)необходимо  выполнить в соответствии с требованиями  законодательства РФ в 2024 г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</si>
</sst>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#,##0.000"/>
    <numFmt numFmtId="166" formatCode="0.000"/>
  </numFmts>
  <fonts count="3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8"/>
      <name val="Times New Roman"/>
      <family val="1"/>
      <charset val="204"/>
    </font>
    <font>
      <i/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9"/>
      <color theme="1"/>
      <name val="Arial"/>
      <family val="2"/>
      <charset val="204"/>
    </font>
    <font>
      <sz val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5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0" fontId="6" fillId="0" borderId="0" xfId="0" applyFont="1" applyBorder="1" applyAlignment="1">
      <alignment horizontal="center" wrapText="1"/>
    </xf>
    <xf numFmtId="0" fontId="7" fillId="0" borderId="0" xfId="0" applyFont="1" applyBorder="1"/>
    <xf numFmtId="0" fontId="3" fillId="0" borderId="0" xfId="0" applyFont="1" applyBorder="1" applyAlignment="1"/>
    <xf numFmtId="0" fontId="4" fillId="0" borderId="0" xfId="0" applyFont="1" applyBorder="1"/>
    <xf numFmtId="0" fontId="0" fillId="0" borderId="0" xfId="0" applyFont="1"/>
    <xf numFmtId="4" fontId="4" fillId="0" borderId="0" xfId="0" applyNumberFormat="1" applyFont="1" applyBorder="1"/>
    <xf numFmtId="0" fontId="9" fillId="0" borderId="0" xfId="0" applyFont="1"/>
    <xf numFmtId="0" fontId="8" fillId="0" borderId="0" xfId="0" applyFont="1" applyBorder="1" applyAlignment="1">
      <alignment horizontal="left" wrapText="1"/>
    </xf>
    <xf numFmtId="0" fontId="8" fillId="0" borderId="0" xfId="0" applyFont="1" applyBorder="1"/>
    <xf numFmtId="0" fontId="13" fillId="0" borderId="0" xfId="0" applyFont="1" applyBorder="1" applyAlignment="1"/>
    <xf numFmtId="0" fontId="14" fillId="0" borderId="0" xfId="0" applyFont="1" applyBorder="1"/>
    <xf numFmtId="0" fontId="13" fillId="0" borderId="0" xfId="0" applyFont="1" applyBorder="1"/>
    <xf numFmtId="0" fontId="12" fillId="0" borderId="0" xfId="0" applyFont="1" applyBorder="1" applyAlignment="1">
      <alignment horizontal="left" vertical="center" wrapText="1"/>
    </xf>
    <xf numFmtId="0" fontId="15" fillId="3" borderId="7" xfId="0" applyFont="1" applyFill="1" applyBorder="1" applyAlignment="1"/>
    <xf numFmtId="0" fontId="15" fillId="3" borderId="8" xfId="0" applyFont="1" applyFill="1" applyBorder="1" applyAlignment="1"/>
    <xf numFmtId="4" fontId="15" fillId="3" borderId="8" xfId="0" applyNumberFormat="1" applyFont="1" applyFill="1" applyBorder="1" applyAlignment="1"/>
    <xf numFmtId="3" fontId="15" fillId="3" borderId="9" xfId="0" applyNumberFormat="1" applyFont="1" applyFill="1" applyBorder="1" applyAlignment="1">
      <alignment horizontal="center" vertical="center"/>
    </xf>
    <xf numFmtId="0" fontId="15" fillId="3" borderId="11" xfId="0" applyFont="1" applyFill="1" applyBorder="1" applyAlignment="1"/>
    <xf numFmtId="0" fontId="15" fillId="3" borderId="12" xfId="0" applyFont="1" applyFill="1" applyBorder="1" applyAlignment="1"/>
    <xf numFmtId="4" fontId="15" fillId="3" borderId="12" xfId="0" applyNumberFormat="1" applyFont="1" applyFill="1" applyBorder="1" applyAlignment="1"/>
    <xf numFmtId="3" fontId="15" fillId="3" borderId="13" xfId="0" applyNumberFormat="1" applyFont="1" applyFill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right" vertical="center"/>
    </xf>
    <xf numFmtId="165" fontId="10" fillId="0" borderId="5" xfId="0" applyNumberFormat="1" applyFont="1" applyBorder="1" applyAlignment="1">
      <alignment horizontal="center"/>
    </xf>
    <xf numFmtId="165" fontId="10" fillId="0" borderId="5" xfId="0" applyNumberFormat="1" applyFont="1" applyBorder="1"/>
    <xf numFmtId="165" fontId="11" fillId="4" borderId="5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right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right"/>
    </xf>
    <xf numFmtId="0" fontId="10" fillId="0" borderId="5" xfId="0" applyFont="1" applyBorder="1"/>
    <xf numFmtId="0" fontId="10" fillId="3" borderId="5" xfId="0" applyFont="1" applyFill="1" applyBorder="1"/>
    <xf numFmtId="0" fontId="6" fillId="0" borderId="0" xfId="0" applyFont="1" applyBorder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left" wrapText="1"/>
    </xf>
    <xf numFmtId="4" fontId="8" fillId="0" borderId="5" xfId="0" applyNumberFormat="1" applyFont="1" applyBorder="1" applyAlignment="1"/>
    <xf numFmtId="4" fontId="8" fillId="0" borderId="5" xfId="0" applyNumberFormat="1" applyFont="1" applyBorder="1"/>
    <xf numFmtId="3" fontId="8" fillId="0" borderId="5" xfId="0" applyNumberFormat="1" applyFont="1" applyBorder="1"/>
    <xf numFmtId="0" fontId="2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164" fontId="7" fillId="3" borderId="5" xfId="1" applyFont="1" applyFill="1" applyBorder="1" applyAlignment="1">
      <alignment vertical="center" wrapText="1"/>
    </xf>
    <xf numFmtId="164" fontId="7" fillId="3" borderId="5" xfId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164" fontId="12" fillId="3" borderId="5" xfId="1" applyFont="1" applyFill="1" applyBorder="1" applyAlignment="1">
      <alignment horizontal="right" vertical="center" wrapText="1"/>
    </xf>
    <xf numFmtId="3" fontId="10" fillId="0" borderId="5" xfId="0" applyNumberFormat="1" applyFont="1" applyBorder="1" applyAlignment="1">
      <alignment horizontal="right" vertical="center"/>
    </xf>
    <xf numFmtId="4" fontId="8" fillId="5" borderId="5" xfId="0" applyNumberFormat="1" applyFont="1" applyFill="1" applyBorder="1"/>
    <xf numFmtId="165" fontId="16" fillId="0" borderId="5" xfId="0" applyNumberFormat="1" applyFont="1" applyBorder="1" applyAlignment="1">
      <alignment horizontal="center"/>
    </xf>
    <xf numFmtId="3" fontId="10" fillId="0" borderId="5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4" fontId="11" fillId="0" borderId="5" xfId="0" applyNumberFormat="1" applyFont="1" applyBorder="1" applyAlignment="1">
      <alignment horizontal="right" vertical="center"/>
    </xf>
    <xf numFmtId="4" fontId="8" fillId="3" borderId="5" xfId="0" applyNumberFormat="1" applyFont="1" applyFill="1" applyBorder="1"/>
    <xf numFmtId="4" fontId="10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 wrapText="1"/>
    </xf>
    <xf numFmtId="2" fontId="7" fillId="0" borderId="5" xfId="0" applyNumberFormat="1" applyFont="1" applyBorder="1" applyAlignment="1">
      <alignment horizontal="right"/>
    </xf>
    <xf numFmtId="4" fontId="7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4" fontId="9" fillId="0" borderId="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/>
    </xf>
    <xf numFmtId="0" fontId="10" fillId="0" borderId="7" xfId="0" applyFont="1" applyBorder="1"/>
    <xf numFmtId="165" fontId="10" fillId="0" borderId="8" xfId="0" applyNumberFormat="1" applyFont="1" applyFill="1" applyBorder="1" applyAlignment="1">
      <alignment horizontal="center" vertical="center"/>
    </xf>
    <xf numFmtId="2" fontId="10" fillId="0" borderId="8" xfId="0" applyNumberFormat="1" applyFont="1" applyFill="1" applyBorder="1"/>
    <xf numFmtId="4" fontId="10" fillId="0" borderId="9" xfId="0" applyNumberFormat="1" applyFont="1" applyFill="1" applyBorder="1"/>
    <xf numFmtId="0" fontId="11" fillId="0" borderId="7" xfId="0" applyFont="1" applyBorder="1"/>
    <xf numFmtId="0" fontId="9" fillId="3" borderId="5" xfId="0" applyFont="1" applyFill="1" applyBorder="1" applyAlignment="1">
      <alignment horizontal="left" vertical="center" wrapText="1"/>
    </xf>
    <xf numFmtId="49" fontId="10" fillId="0" borderId="5" xfId="0" applyNumberFormat="1" applyFont="1" applyBorder="1" applyAlignment="1">
      <alignment horizontal="center"/>
    </xf>
    <xf numFmtId="49" fontId="11" fillId="0" borderId="5" xfId="0" applyNumberFormat="1" applyFont="1" applyBorder="1" applyAlignment="1">
      <alignment horizontal="center" vertical="center" wrapText="1"/>
    </xf>
    <xf numFmtId="0" fontId="10" fillId="0" borderId="0" xfId="0" applyFont="1" applyBorder="1"/>
    <xf numFmtId="3" fontId="10" fillId="0" borderId="10" xfId="0" applyNumberFormat="1" applyFont="1" applyBorder="1"/>
    <xf numFmtId="2" fontId="2" fillId="0" borderId="5" xfId="0" applyNumberFormat="1" applyFont="1" applyBorder="1" applyAlignment="1">
      <alignment horizontal="right" vertical="center"/>
    </xf>
    <xf numFmtId="2" fontId="0" fillId="0" borderId="5" xfId="0" applyNumberFormat="1" applyBorder="1" applyAlignment="1">
      <alignment horizontal="right" vertical="center"/>
    </xf>
    <xf numFmtId="0" fontId="0" fillId="0" borderId="0" xfId="0" applyAlignment="1"/>
    <xf numFmtId="0" fontId="17" fillId="0" borderId="0" xfId="0" applyFont="1"/>
    <xf numFmtId="0" fontId="9" fillId="0" borderId="0" xfId="0" applyFont="1" applyAlignment="1"/>
    <xf numFmtId="0" fontId="10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4" fontId="10" fillId="0" borderId="0" xfId="0" applyNumberFormat="1" applyFont="1" applyBorder="1" applyAlignment="1">
      <alignment horizontal="right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4" fontId="11" fillId="0" borderId="0" xfId="0" applyNumberFormat="1" applyFont="1" applyAlignment="1">
      <alignment horizontal="right" wrapText="1"/>
    </xf>
    <xf numFmtId="4" fontId="0" fillId="0" borderId="0" xfId="0" applyNumberFormat="1" applyAlignment="1"/>
    <xf numFmtId="0" fontId="16" fillId="0" borderId="0" xfId="0" applyFont="1" applyBorder="1" applyAlignment="1">
      <alignment horizontal="right" wrapText="1"/>
    </xf>
    <xf numFmtId="0" fontId="10" fillId="0" borderId="0" xfId="0" applyFont="1" applyBorder="1" applyAlignment="1"/>
    <xf numFmtId="3" fontId="11" fillId="0" borderId="0" xfId="0" applyNumberFormat="1" applyFont="1" applyBorder="1" applyAlignment="1">
      <alignment horizontal="right"/>
    </xf>
    <xf numFmtId="0" fontId="18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left" vertical="center" wrapText="1"/>
    </xf>
    <xf numFmtId="0" fontId="21" fillId="3" borderId="5" xfId="0" applyFont="1" applyFill="1" applyBorder="1" applyAlignment="1">
      <alignment horizontal="center" vertical="center" wrapText="1"/>
    </xf>
    <xf numFmtId="4" fontId="20" fillId="0" borderId="5" xfId="0" applyNumberFormat="1" applyFont="1" applyBorder="1" applyAlignment="1">
      <alignment horizontal="center" vertical="center" wrapText="1"/>
    </xf>
    <xf numFmtId="0" fontId="22" fillId="0" borderId="5" xfId="0" applyFont="1" applyBorder="1" applyAlignment="1">
      <alignment horizontal="left" vertical="center" wrapText="1"/>
    </xf>
    <xf numFmtId="4" fontId="20" fillId="3" borderId="5" xfId="0" applyNumberFormat="1" applyFont="1" applyFill="1" applyBorder="1" applyAlignment="1">
      <alignment horizontal="center" vertical="center" wrapText="1"/>
    </xf>
    <xf numFmtId="166" fontId="23" fillId="3" borderId="5" xfId="0" applyNumberFormat="1" applyFont="1" applyFill="1" applyBorder="1" applyAlignment="1">
      <alignment horizontal="center" vertical="center"/>
    </xf>
    <xf numFmtId="4" fontId="0" fillId="0" borderId="0" xfId="0" applyNumberFormat="1" applyBorder="1" applyAlignment="1"/>
    <xf numFmtId="166" fontId="23" fillId="3" borderId="4" xfId="0" applyNumberFormat="1" applyFont="1" applyFill="1" applyBorder="1" applyAlignment="1">
      <alignment horizontal="center" vertical="center"/>
    </xf>
    <xf numFmtId="0" fontId="24" fillId="0" borderId="5" xfId="0" applyFont="1" applyBorder="1" applyAlignment="1">
      <alignment horizontal="right"/>
    </xf>
    <xf numFmtId="0" fontId="22" fillId="0" borderId="14" xfId="0" applyFont="1" applyBorder="1" applyAlignment="1">
      <alignment horizontal="center" vertical="center"/>
    </xf>
    <xf numFmtId="4" fontId="25" fillId="3" borderId="5" xfId="0" applyNumberFormat="1" applyFont="1" applyFill="1" applyBorder="1" applyAlignment="1">
      <alignment horizontal="right" vertical="center"/>
    </xf>
    <xf numFmtId="4" fontId="10" fillId="0" borderId="0" xfId="0" applyNumberFormat="1" applyFont="1" applyBorder="1" applyAlignment="1">
      <alignment horizontal="right" vertical="center"/>
    </xf>
    <xf numFmtId="0" fontId="23" fillId="0" borderId="5" xfId="0" applyFont="1" applyBorder="1" applyAlignment="1">
      <alignment horizontal="left" vertical="center"/>
    </xf>
    <xf numFmtId="0" fontId="20" fillId="0" borderId="14" xfId="0" applyFont="1" applyBorder="1" applyAlignment="1">
      <alignment horizontal="center" vertical="center" wrapText="1"/>
    </xf>
    <xf numFmtId="4" fontId="22" fillId="3" borderId="5" xfId="0" applyNumberFormat="1" applyFont="1" applyFill="1" applyBorder="1" applyAlignment="1">
      <alignment horizontal="right" vertical="center"/>
    </xf>
    <xf numFmtId="4" fontId="22" fillId="0" borderId="5" xfId="0" applyNumberFormat="1" applyFont="1" applyBorder="1" applyAlignment="1">
      <alignment horizontal="right" vertical="center"/>
    </xf>
    <xf numFmtId="0" fontId="23" fillId="0" borderId="4" xfId="0" applyFont="1" applyBorder="1" applyAlignment="1">
      <alignment horizontal="left" vertical="center"/>
    </xf>
    <xf numFmtId="0" fontId="24" fillId="0" borderId="14" xfId="0" applyFont="1" applyBorder="1" applyAlignment="1"/>
    <xf numFmtId="4" fontId="23" fillId="3" borderId="15" xfId="0" applyNumberFormat="1" applyFont="1" applyFill="1" applyBorder="1" applyAlignment="1">
      <alignment horizontal="right"/>
    </xf>
    <xf numFmtId="4" fontId="26" fillId="3" borderId="16" xfId="0" applyNumberFormat="1" applyFont="1" applyFill="1" applyBorder="1" applyAlignment="1">
      <alignment horizontal="right" vertical="center"/>
    </xf>
    <xf numFmtId="0" fontId="25" fillId="0" borderId="15" xfId="0" applyFont="1" applyBorder="1" applyAlignment="1">
      <alignment horizontal="center" vertical="center" wrapText="1"/>
    </xf>
    <xf numFmtId="4" fontId="27" fillId="3" borderId="5" xfId="0" applyNumberFormat="1" applyFont="1" applyFill="1" applyBorder="1" applyAlignment="1">
      <alignment horizontal="right" vertical="center"/>
    </xf>
    <xf numFmtId="4" fontId="28" fillId="3" borderId="0" xfId="0" applyNumberFormat="1" applyFont="1" applyFill="1" applyBorder="1" applyAlignment="1">
      <alignment horizontal="left"/>
    </xf>
    <xf numFmtId="4" fontId="23" fillId="3" borderId="0" xfId="0" applyNumberFormat="1" applyFont="1" applyFill="1" applyBorder="1" applyAlignment="1">
      <alignment horizontal="right"/>
    </xf>
    <xf numFmtId="0" fontId="7" fillId="0" borderId="0" xfId="0" applyFont="1" applyFill="1" applyBorder="1"/>
    <xf numFmtId="0" fontId="10" fillId="0" borderId="0" xfId="0" applyFont="1" applyFill="1" applyBorder="1"/>
    <xf numFmtId="0" fontId="30" fillId="0" borderId="5" xfId="0" applyFont="1" applyBorder="1" applyAlignment="1">
      <alignment horizontal="center"/>
    </xf>
    <xf numFmtId="0" fontId="2" fillId="0" borderId="0" xfId="0" applyFont="1"/>
    <xf numFmtId="0" fontId="11" fillId="0" borderId="0" xfId="0" applyFont="1"/>
    <xf numFmtId="4" fontId="2" fillId="0" borderId="0" xfId="0" applyNumberFormat="1" applyFont="1"/>
    <xf numFmtId="2" fontId="10" fillId="0" borderId="5" xfId="0" applyNumberFormat="1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/>
    </xf>
    <xf numFmtId="2" fontId="30" fillId="0" borderId="5" xfId="0" applyNumberFormat="1" applyFont="1" applyFill="1" applyBorder="1" applyAlignment="1">
      <alignment horizontal="center" vertical="center"/>
    </xf>
    <xf numFmtId="2" fontId="30" fillId="0" borderId="5" xfId="0" applyNumberFormat="1" applyFont="1" applyBorder="1" applyAlignment="1">
      <alignment horizontal="center" vertical="center"/>
    </xf>
    <xf numFmtId="0" fontId="29" fillId="3" borderId="5" xfId="0" applyFont="1" applyFill="1" applyBorder="1" applyAlignment="1">
      <alignment horizontal="center"/>
    </xf>
    <xf numFmtId="2" fontId="29" fillId="3" borderId="5" xfId="0" applyNumberFormat="1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/>
    </xf>
    <xf numFmtId="2" fontId="30" fillId="3" borderId="5" xfId="0" applyNumberFormat="1" applyFont="1" applyFill="1" applyBorder="1" applyAlignment="1">
      <alignment horizontal="center" vertical="center"/>
    </xf>
    <xf numFmtId="165" fontId="16" fillId="0" borderId="5" xfId="0" applyNumberFormat="1" applyFont="1" applyBorder="1" applyAlignment="1">
      <alignment horizontal="center" vertical="center"/>
    </xf>
    <xf numFmtId="0" fontId="12" fillId="3" borderId="5" xfId="0" applyFont="1" applyFill="1" applyBorder="1" applyAlignment="1">
      <alignment horizontal="left" vertical="center" wrapText="1"/>
    </xf>
    <xf numFmtId="0" fontId="29" fillId="3" borderId="13" xfId="0" applyFont="1" applyFill="1" applyBorder="1" applyAlignment="1">
      <alignment horizontal="center" vertical="center" wrapText="1"/>
    </xf>
    <xf numFmtId="4" fontId="30" fillId="0" borderId="6" xfId="0" applyNumberFormat="1" applyFont="1" applyBorder="1" applyAlignment="1">
      <alignment horizontal="center" vertical="center"/>
    </xf>
    <xf numFmtId="0" fontId="31" fillId="0" borderId="5" xfId="0" applyFont="1" applyFill="1" applyBorder="1" applyAlignment="1">
      <alignment horizontal="right"/>
    </xf>
    <xf numFmtId="0" fontId="31" fillId="0" borderId="5" xfId="0" applyFont="1" applyBorder="1" applyAlignment="1">
      <alignment horizontal="right" wrapText="1"/>
    </xf>
    <xf numFmtId="0" fontId="31" fillId="0" borderId="14" xfId="0" applyFont="1" applyBorder="1" applyAlignment="1">
      <alignment horizontal="right"/>
    </xf>
    <xf numFmtId="0" fontId="31" fillId="0" borderId="14" xfId="0" applyFont="1" applyBorder="1" applyAlignment="1">
      <alignment horizontal="right" vertical="center"/>
    </xf>
    <xf numFmtId="0" fontId="32" fillId="3" borderId="5" xfId="0" applyFont="1" applyFill="1" applyBorder="1" applyAlignment="1">
      <alignment horizontal="right"/>
    </xf>
    <xf numFmtId="0" fontId="31" fillId="3" borderId="5" xfId="0" applyFont="1" applyFill="1" applyBorder="1" applyAlignment="1">
      <alignment horizontal="right"/>
    </xf>
    <xf numFmtId="0" fontId="32" fillId="3" borderId="16" xfId="0" applyFont="1" applyFill="1" applyBorder="1" applyAlignment="1">
      <alignment horizontal="right" vertical="center" wrapText="1"/>
    </xf>
    <xf numFmtId="0" fontId="31" fillId="0" borderId="14" xfId="0" applyFont="1" applyFill="1" applyBorder="1" applyAlignment="1">
      <alignment horizontal="right"/>
    </xf>
    <xf numFmtId="4" fontId="10" fillId="3" borderId="5" xfId="0" applyNumberFormat="1" applyFont="1" applyFill="1" applyBorder="1" applyAlignment="1">
      <alignment horizontal="right" vertical="center"/>
    </xf>
    <xf numFmtId="0" fontId="31" fillId="0" borderId="14" xfId="0" applyFont="1" applyBorder="1" applyAlignment="1">
      <alignment horizontal="right" wrapText="1"/>
    </xf>
    <xf numFmtId="0" fontId="33" fillId="3" borderId="17" xfId="0" applyFont="1" applyFill="1" applyBorder="1" applyAlignment="1"/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23" fillId="0" borderId="5" xfId="0" applyFont="1" applyBorder="1" applyAlignment="1">
      <alignment horizontal="left" wrapText="1"/>
    </xf>
    <xf numFmtId="0" fontId="9" fillId="0" borderId="5" xfId="0" applyFont="1" applyBorder="1" applyAlignment="1">
      <alignment horizontal="left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2"/>
  <sheetViews>
    <sheetView tabSelected="1" topLeftCell="A56" workbookViewId="0">
      <selection sqref="A1:G82"/>
    </sheetView>
  </sheetViews>
  <sheetFormatPr defaultRowHeight="15"/>
  <cols>
    <col min="1" max="1" width="3.85546875" customWidth="1"/>
    <col min="2" max="2" width="39.28515625" customWidth="1"/>
    <col min="3" max="3" width="8.85546875" customWidth="1"/>
    <col min="4" max="4" width="9.42578125" customWidth="1"/>
    <col min="5" max="5" width="10.85546875" customWidth="1"/>
    <col min="6" max="6" width="8.5703125" customWidth="1"/>
    <col min="7" max="7" width="11.42578125" customWidth="1"/>
  </cols>
  <sheetData>
    <row r="1" spans="1:7">
      <c r="E1" s="153" t="s">
        <v>17</v>
      </c>
      <c r="F1" s="153"/>
    </row>
    <row r="2" spans="1:7">
      <c r="D2" s="153" t="s">
        <v>50</v>
      </c>
      <c r="E2" s="153"/>
      <c r="F2" s="153"/>
      <c r="G2" s="153"/>
    </row>
    <row r="3" spans="1:7">
      <c r="D3" s="153" t="s">
        <v>18</v>
      </c>
      <c r="E3" s="153"/>
      <c r="F3" s="153"/>
      <c r="G3" s="153"/>
    </row>
    <row r="5" spans="1:7">
      <c r="A5" s="153" t="s">
        <v>19</v>
      </c>
      <c r="B5" s="153"/>
      <c r="C5" s="153"/>
      <c r="D5" s="153"/>
      <c r="E5" s="153"/>
      <c r="F5" s="153"/>
    </row>
    <row r="6" spans="1:7">
      <c r="A6" s="153" t="s">
        <v>123</v>
      </c>
      <c r="B6" s="153"/>
      <c r="C6" s="153"/>
      <c r="D6" s="153"/>
      <c r="E6" s="153"/>
      <c r="F6" s="153"/>
    </row>
    <row r="7" spans="1:7" ht="12.75" customHeight="1">
      <c r="A7" s="39"/>
      <c r="B7" s="39"/>
      <c r="C7" s="39"/>
      <c r="D7" s="39"/>
      <c r="E7" s="39"/>
      <c r="F7" s="39"/>
    </row>
    <row r="8" spans="1:7" ht="21" customHeight="1">
      <c r="A8" s="1"/>
      <c r="B8" s="2" t="s">
        <v>20</v>
      </c>
      <c r="C8" s="3"/>
      <c r="D8" s="14" t="e">
        <f>#REF!+#REF!</f>
        <v>#REF!</v>
      </c>
      <c r="E8" s="4"/>
      <c r="F8" s="4"/>
      <c r="G8" s="41">
        <v>19.7</v>
      </c>
    </row>
    <row r="9" spans="1:7" ht="14.25" customHeight="1">
      <c r="A9" s="1"/>
      <c r="B9" s="40" t="s">
        <v>53</v>
      </c>
      <c r="C9" s="5"/>
      <c r="D9" s="15"/>
      <c r="E9" s="6"/>
      <c r="F9" s="6"/>
      <c r="G9" s="58">
        <v>8676.1</v>
      </c>
    </row>
    <row r="10" spans="1:7" ht="13.5" customHeight="1">
      <c r="A10" s="1"/>
      <c r="B10" s="40" t="s">
        <v>139</v>
      </c>
      <c r="C10" s="5"/>
      <c r="D10" s="15"/>
      <c r="E10" s="6"/>
      <c r="F10" s="6"/>
      <c r="G10" s="59">
        <v>298325.90000000002</v>
      </c>
    </row>
    <row r="11" spans="1:7" ht="15.75" customHeight="1">
      <c r="A11" s="1"/>
      <c r="B11" s="40" t="s">
        <v>21</v>
      </c>
      <c r="C11" s="5"/>
      <c r="D11" s="15"/>
      <c r="E11" s="6"/>
      <c r="F11" s="6"/>
      <c r="G11" s="59">
        <v>2475761.0099999998</v>
      </c>
    </row>
    <row r="12" spans="1:7" ht="15" customHeight="1">
      <c r="A12" s="1"/>
      <c r="B12" s="40" t="s">
        <v>22</v>
      </c>
      <c r="C12" s="5"/>
      <c r="D12" s="15"/>
      <c r="E12" s="6"/>
      <c r="F12" s="6"/>
      <c r="G12" s="59">
        <v>2393867.96</v>
      </c>
    </row>
    <row r="13" spans="1:7" ht="18" customHeight="1">
      <c r="A13" s="1"/>
      <c r="B13" s="40" t="s">
        <v>140</v>
      </c>
      <c r="C13" s="5"/>
      <c r="D13" s="15"/>
      <c r="E13" s="6"/>
      <c r="F13" s="6"/>
      <c r="G13" s="53">
        <v>380218.94999999984</v>
      </c>
    </row>
    <row r="14" spans="1:7" ht="14.25" customHeight="1">
      <c r="A14" s="7"/>
      <c r="B14" s="17" t="s">
        <v>0</v>
      </c>
      <c r="C14" s="4"/>
      <c r="D14" s="16">
        <v>331.7</v>
      </c>
      <c r="E14" s="8"/>
      <c r="F14" s="38"/>
      <c r="G14" s="42">
        <v>1351.1</v>
      </c>
    </row>
    <row r="15" spans="1:7" ht="17.25" customHeight="1" thickBot="1">
      <c r="A15" s="7"/>
      <c r="B15" s="12" t="s">
        <v>16</v>
      </c>
      <c r="C15" s="4"/>
      <c r="D15" s="13"/>
      <c r="E15" s="13"/>
      <c r="F15" s="10"/>
      <c r="G15" s="43">
        <v>12</v>
      </c>
    </row>
    <row r="16" spans="1:7" ht="15" customHeight="1">
      <c r="A16" s="155" t="s">
        <v>1</v>
      </c>
      <c r="B16" s="157" t="s">
        <v>2</v>
      </c>
      <c r="C16" s="159" t="s">
        <v>23</v>
      </c>
      <c r="D16" s="154" t="s">
        <v>25</v>
      </c>
      <c r="E16" s="151" t="s">
        <v>24</v>
      </c>
      <c r="F16" s="154" t="s">
        <v>26</v>
      </c>
      <c r="G16" s="44" t="s">
        <v>27</v>
      </c>
    </row>
    <row r="17" spans="1:7">
      <c r="A17" s="156"/>
      <c r="B17" s="158"/>
      <c r="C17" s="151"/>
      <c r="D17" s="154"/>
      <c r="E17" s="152"/>
      <c r="F17" s="154"/>
      <c r="G17" s="44" t="s">
        <v>28</v>
      </c>
    </row>
    <row r="18" spans="1:7" ht="25.5">
      <c r="A18" s="32">
        <v>1</v>
      </c>
      <c r="B18" s="45" t="s">
        <v>3</v>
      </c>
      <c r="C18" s="26"/>
      <c r="D18" s="27"/>
      <c r="E18" s="28"/>
      <c r="F18" s="52"/>
      <c r="G18" s="79"/>
    </row>
    <row r="19" spans="1:7" ht="17.25" customHeight="1">
      <c r="A19" s="33"/>
      <c r="B19" s="50" t="s">
        <v>30</v>
      </c>
      <c r="C19" s="26" t="s">
        <v>29</v>
      </c>
      <c r="D19" s="27">
        <v>8676.1</v>
      </c>
      <c r="E19" s="57">
        <v>3.54</v>
      </c>
      <c r="F19" s="55">
        <v>12</v>
      </c>
      <c r="G19" s="79">
        <v>368560.728</v>
      </c>
    </row>
    <row r="20" spans="1:7" ht="25.5" customHeight="1">
      <c r="A20" s="34" t="s">
        <v>4</v>
      </c>
      <c r="B20" s="46" t="s">
        <v>31</v>
      </c>
      <c r="C20" s="29"/>
      <c r="D20" s="27"/>
      <c r="E20" s="57"/>
      <c r="F20" s="55"/>
      <c r="G20" s="79">
        <v>129522.7184</v>
      </c>
    </row>
    <row r="21" spans="1:7" ht="18" customHeight="1">
      <c r="A21" s="34"/>
      <c r="B21" s="51" t="s">
        <v>32</v>
      </c>
      <c r="C21" s="29" t="s">
        <v>51</v>
      </c>
      <c r="D21" s="55">
        <v>402</v>
      </c>
      <c r="E21" s="57">
        <v>7</v>
      </c>
      <c r="F21" s="55">
        <v>12</v>
      </c>
      <c r="G21" s="80">
        <v>33768</v>
      </c>
    </row>
    <row r="22" spans="1:7" ht="18.75" customHeight="1">
      <c r="A22" s="34"/>
      <c r="B22" s="51" t="s">
        <v>33</v>
      </c>
      <c r="C22" s="29" t="s">
        <v>52</v>
      </c>
      <c r="D22" s="60">
        <v>2393867.96</v>
      </c>
      <c r="E22" s="57">
        <v>0.04</v>
      </c>
      <c r="F22" s="56">
        <v>1</v>
      </c>
      <c r="G22" s="80">
        <v>95754.718399999998</v>
      </c>
    </row>
    <row r="23" spans="1:7" ht="18.75" customHeight="1">
      <c r="A23" s="34" t="s">
        <v>5</v>
      </c>
      <c r="B23" s="47" t="s">
        <v>34</v>
      </c>
      <c r="C23" s="54"/>
      <c r="D23" s="27"/>
      <c r="E23" s="57"/>
      <c r="F23" s="56"/>
      <c r="G23" s="79">
        <v>301825.14899999998</v>
      </c>
    </row>
    <row r="24" spans="1:7" ht="20.25" customHeight="1">
      <c r="A24" s="34"/>
      <c r="B24" s="140" t="s">
        <v>124</v>
      </c>
      <c r="C24" s="129" t="s">
        <v>56</v>
      </c>
      <c r="D24" s="129">
        <v>3</v>
      </c>
      <c r="E24" s="130">
        <v>941.67600000000004</v>
      </c>
      <c r="F24" s="56">
        <v>1</v>
      </c>
      <c r="G24" s="80">
        <v>2825.0280000000002</v>
      </c>
    </row>
    <row r="25" spans="1:7" ht="20.25" customHeight="1">
      <c r="A25" s="34"/>
      <c r="B25" s="147" t="s">
        <v>125</v>
      </c>
      <c r="C25" s="129" t="s">
        <v>56</v>
      </c>
      <c r="D25" s="129">
        <v>4</v>
      </c>
      <c r="E25" s="130">
        <v>911.5</v>
      </c>
      <c r="F25" s="56">
        <v>1</v>
      </c>
      <c r="G25" s="80">
        <v>3646</v>
      </c>
    </row>
    <row r="26" spans="1:7" ht="20.25" customHeight="1">
      <c r="A26" s="34"/>
      <c r="B26" s="141" t="s">
        <v>126</v>
      </c>
      <c r="C26" s="124" t="s">
        <v>56</v>
      </c>
      <c r="D26" s="124">
        <v>1</v>
      </c>
      <c r="E26" s="131">
        <v>913.20799999999997</v>
      </c>
      <c r="F26" s="56">
        <v>1</v>
      </c>
      <c r="G26" s="80">
        <v>913.20799999999997</v>
      </c>
    </row>
    <row r="27" spans="1:7" ht="24" customHeight="1">
      <c r="A27" s="34"/>
      <c r="B27" s="149" t="s">
        <v>127</v>
      </c>
      <c r="C27" s="124" t="s">
        <v>56</v>
      </c>
      <c r="D27" s="124">
        <v>9</v>
      </c>
      <c r="E27" s="131">
        <v>1562.94</v>
      </c>
      <c r="F27" s="56">
        <v>1</v>
      </c>
      <c r="G27" s="80">
        <v>14066.460000000001</v>
      </c>
    </row>
    <row r="28" spans="1:7" ht="19.5" customHeight="1">
      <c r="A28" s="34"/>
      <c r="B28" s="143" t="s">
        <v>128</v>
      </c>
      <c r="C28" s="124" t="s">
        <v>56</v>
      </c>
      <c r="D28" s="124">
        <v>3</v>
      </c>
      <c r="E28" s="131">
        <v>1800.5029999999999</v>
      </c>
      <c r="F28" s="56">
        <v>1</v>
      </c>
      <c r="G28" s="80">
        <v>5401.509</v>
      </c>
    </row>
    <row r="29" spans="1:7" ht="12.75" customHeight="1">
      <c r="A29" s="34"/>
      <c r="B29" s="140" t="s">
        <v>129</v>
      </c>
      <c r="C29" s="129" t="s">
        <v>56</v>
      </c>
      <c r="D29" s="129">
        <v>3</v>
      </c>
      <c r="E29" s="130">
        <v>428.4</v>
      </c>
      <c r="F29" s="56">
        <v>1</v>
      </c>
      <c r="G29" s="80">
        <v>1285.1999999999998</v>
      </c>
    </row>
    <row r="30" spans="1:7" ht="12.75" hidden="1" customHeight="1">
      <c r="A30" s="34"/>
      <c r="B30" s="142" t="s">
        <v>127</v>
      </c>
      <c r="C30" s="124" t="s">
        <v>56</v>
      </c>
      <c r="D30" s="124">
        <v>3</v>
      </c>
      <c r="E30" s="131">
        <v>1562.94</v>
      </c>
      <c r="F30" s="56">
        <v>0</v>
      </c>
      <c r="G30" s="80">
        <v>0</v>
      </c>
    </row>
    <row r="31" spans="1:7" ht="12.75" customHeight="1">
      <c r="A31" s="34"/>
      <c r="B31" s="144" t="s">
        <v>130</v>
      </c>
      <c r="C31" s="132" t="s">
        <v>119</v>
      </c>
      <c r="D31" s="132">
        <v>18</v>
      </c>
      <c r="E31" s="133">
        <v>850</v>
      </c>
      <c r="F31" s="56">
        <v>1</v>
      </c>
      <c r="G31" s="80">
        <v>15300</v>
      </c>
    </row>
    <row r="32" spans="1:7" ht="12.75" customHeight="1">
      <c r="A32" s="34"/>
      <c r="B32" s="145" t="s">
        <v>131</v>
      </c>
      <c r="C32" s="134" t="s">
        <v>29</v>
      </c>
      <c r="D32" s="134">
        <v>3</v>
      </c>
      <c r="E32" s="135">
        <v>244.27199999999999</v>
      </c>
      <c r="F32" s="56">
        <v>1</v>
      </c>
      <c r="G32" s="80">
        <v>732.81600000000003</v>
      </c>
    </row>
    <row r="33" spans="1:7" ht="20.25" customHeight="1">
      <c r="A33" s="34"/>
      <c r="B33" s="140" t="s">
        <v>132</v>
      </c>
      <c r="C33" s="129" t="s">
        <v>56</v>
      </c>
      <c r="D33" s="129">
        <v>2</v>
      </c>
      <c r="E33" s="130">
        <v>272.06399999999996</v>
      </c>
      <c r="F33" s="56">
        <v>1</v>
      </c>
      <c r="G33" s="80">
        <v>544.12799999999993</v>
      </c>
    </row>
    <row r="34" spans="1:7" ht="20.25" customHeight="1">
      <c r="A34" s="34"/>
      <c r="B34" s="140" t="s">
        <v>129</v>
      </c>
      <c r="C34" s="129" t="s">
        <v>56</v>
      </c>
      <c r="D34" s="129">
        <v>2</v>
      </c>
      <c r="E34" s="130">
        <v>428.4</v>
      </c>
      <c r="F34" s="56">
        <v>1</v>
      </c>
      <c r="G34" s="80">
        <v>856.8</v>
      </c>
    </row>
    <row r="35" spans="1:7" ht="20.25" customHeight="1">
      <c r="A35" s="34"/>
      <c r="B35" s="146" t="s">
        <v>138</v>
      </c>
      <c r="C35" s="138" t="s">
        <v>56</v>
      </c>
      <c r="D35" s="139">
        <v>1</v>
      </c>
      <c r="E35" s="57">
        <v>256254</v>
      </c>
      <c r="F35" s="56">
        <v>1</v>
      </c>
      <c r="G35" s="80">
        <v>256254</v>
      </c>
    </row>
    <row r="36" spans="1:7" ht="25.5" customHeight="1">
      <c r="A36" s="34" t="s">
        <v>6</v>
      </c>
      <c r="B36" s="46" t="s">
        <v>74</v>
      </c>
      <c r="C36" s="29"/>
      <c r="D36" s="55"/>
      <c r="E36" s="57"/>
      <c r="F36" s="56"/>
      <c r="G36" s="79">
        <v>476944.49</v>
      </c>
    </row>
    <row r="37" spans="1:7" ht="15.75" customHeight="1">
      <c r="A37" s="35"/>
      <c r="B37" s="49" t="s">
        <v>35</v>
      </c>
      <c r="C37" s="54" t="s">
        <v>54</v>
      </c>
      <c r="D37" s="55">
        <v>1</v>
      </c>
      <c r="E37" s="57" t="s">
        <v>65</v>
      </c>
      <c r="F37" s="55">
        <v>12</v>
      </c>
      <c r="G37" s="80">
        <v>62599.81</v>
      </c>
    </row>
    <row r="38" spans="1:7" ht="15.75" customHeight="1">
      <c r="A38" s="35"/>
      <c r="B38" s="49" t="s">
        <v>36</v>
      </c>
      <c r="C38" s="54" t="s">
        <v>54</v>
      </c>
      <c r="D38" s="55">
        <v>1</v>
      </c>
      <c r="E38" s="57" t="s">
        <v>65</v>
      </c>
      <c r="F38" s="55">
        <v>12</v>
      </c>
      <c r="G38" s="80">
        <v>207120.61000000002</v>
      </c>
    </row>
    <row r="39" spans="1:7" ht="13.5" customHeight="1">
      <c r="A39" s="35"/>
      <c r="B39" s="49" t="s">
        <v>37</v>
      </c>
      <c r="C39" s="54" t="s">
        <v>54</v>
      </c>
      <c r="D39" s="55">
        <v>1</v>
      </c>
      <c r="E39" s="57" t="s">
        <v>65</v>
      </c>
      <c r="F39" s="55">
        <v>12</v>
      </c>
      <c r="G39" s="80">
        <v>35713.719999999994</v>
      </c>
    </row>
    <row r="40" spans="1:7" ht="20.25" customHeight="1">
      <c r="A40" s="35"/>
      <c r="B40" s="49" t="s">
        <v>38</v>
      </c>
      <c r="C40" s="54" t="s">
        <v>54</v>
      </c>
      <c r="D40" s="55">
        <v>1</v>
      </c>
      <c r="E40" s="57" t="s">
        <v>65</v>
      </c>
      <c r="F40" s="55">
        <v>12</v>
      </c>
      <c r="G40" s="80">
        <v>105128.5</v>
      </c>
    </row>
    <row r="41" spans="1:7" ht="15" customHeight="1">
      <c r="A41" s="35"/>
      <c r="B41" s="49" t="s">
        <v>15</v>
      </c>
      <c r="C41" s="54" t="s">
        <v>54</v>
      </c>
      <c r="D41" s="55">
        <v>1</v>
      </c>
      <c r="E41" s="57" t="s">
        <v>65</v>
      </c>
      <c r="F41" s="55">
        <v>12</v>
      </c>
      <c r="G41" s="80">
        <v>66381.850000000006</v>
      </c>
    </row>
    <row r="42" spans="1:7" ht="15" customHeight="1">
      <c r="A42" s="34" t="s">
        <v>8</v>
      </c>
      <c r="B42" s="48" t="s">
        <v>13</v>
      </c>
      <c r="C42" s="54" t="s">
        <v>54</v>
      </c>
      <c r="D42" s="27">
        <v>8676.1</v>
      </c>
      <c r="E42" s="57">
        <v>0.78</v>
      </c>
      <c r="F42" s="55">
        <v>12</v>
      </c>
      <c r="G42" s="79">
        <v>81208.296000000002</v>
      </c>
    </row>
    <row r="43" spans="1:7" ht="16.5" customHeight="1">
      <c r="A43" s="34" t="s">
        <v>9</v>
      </c>
      <c r="B43" s="48" t="s">
        <v>10</v>
      </c>
      <c r="C43" s="30"/>
      <c r="D43" s="27"/>
      <c r="E43" s="57"/>
      <c r="F43" s="56"/>
      <c r="G43" s="79"/>
    </row>
    <row r="44" spans="1:7" ht="15" hidden="1" customHeight="1">
      <c r="A44" s="34"/>
      <c r="B44" s="49" t="s">
        <v>39</v>
      </c>
      <c r="C44" s="54" t="s">
        <v>55</v>
      </c>
      <c r="D44" s="27"/>
      <c r="E44" s="57"/>
      <c r="F44" s="56"/>
      <c r="G44" s="80"/>
    </row>
    <row r="45" spans="1:7" ht="19.5" customHeight="1">
      <c r="A45" s="34"/>
      <c r="B45" s="49" t="s">
        <v>40</v>
      </c>
      <c r="C45" s="54" t="s">
        <v>54</v>
      </c>
      <c r="D45" s="27">
        <v>1</v>
      </c>
      <c r="E45" s="57">
        <v>70931.59</v>
      </c>
      <c r="F45" s="56">
        <v>1</v>
      </c>
      <c r="G45" s="79">
        <v>70931.59</v>
      </c>
    </row>
    <row r="46" spans="1:7" ht="19.5" customHeight="1">
      <c r="A46" s="34" t="s">
        <v>58</v>
      </c>
      <c r="B46" s="48" t="s">
        <v>41</v>
      </c>
      <c r="C46" s="54"/>
      <c r="D46" s="27"/>
      <c r="E46" s="57"/>
      <c r="F46" s="56"/>
      <c r="G46" s="79"/>
    </row>
    <row r="47" spans="1:7" ht="18" customHeight="1">
      <c r="A47" s="34"/>
      <c r="B47" s="49" t="s">
        <v>42</v>
      </c>
      <c r="C47" s="54" t="s">
        <v>56</v>
      </c>
      <c r="D47" s="55">
        <v>144</v>
      </c>
      <c r="E47" s="57">
        <v>13.68</v>
      </c>
      <c r="F47" s="56">
        <v>1</v>
      </c>
      <c r="G47" s="79">
        <v>1969.92</v>
      </c>
    </row>
    <row r="48" spans="1:7" ht="18" customHeight="1">
      <c r="A48" s="34"/>
      <c r="B48" s="49" t="s">
        <v>120</v>
      </c>
      <c r="C48" s="54" t="s">
        <v>56</v>
      </c>
      <c r="D48" s="55">
        <v>1</v>
      </c>
      <c r="E48" s="57">
        <v>505.35</v>
      </c>
      <c r="F48" s="56">
        <v>1</v>
      </c>
      <c r="G48" s="79">
        <v>505.35</v>
      </c>
    </row>
    <row r="49" spans="1:7" ht="18" customHeight="1">
      <c r="A49" s="34" t="s">
        <v>60</v>
      </c>
      <c r="B49" s="74" t="s">
        <v>66</v>
      </c>
      <c r="C49" s="54" t="s">
        <v>56</v>
      </c>
      <c r="D49" s="55"/>
      <c r="E49" s="57"/>
      <c r="F49" s="56"/>
      <c r="G49" s="79"/>
    </row>
    <row r="50" spans="1:7" ht="18" customHeight="1">
      <c r="A50" s="34"/>
      <c r="B50" s="49" t="s">
        <v>67</v>
      </c>
      <c r="C50" s="54" t="s">
        <v>56</v>
      </c>
      <c r="D50" s="55">
        <v>4</v>
      </c>
      <c r="E50" s="57">
        <v>2669.9</v>
      </c>
      <c r="F50" s="55">
        <v>12</v>
      </c>
      <c r="G50" s="79">
        <v>128155.20000000001</v>
      </c>
    </row>
    <row r="51" spans="1:7" ht="18" customHeight="1">
      <c r="A51" s="34"/>
      <c r="B51" s="49" t="s">
        <v>68</v>
      </c>
      <c r="C51" s="54" t="s">
        <v>56</v>
      </c>
      <c r="D51" s="55">
        <v>4</v>
      </c>
      <c r="E51" s="57">
        <v>1650</v>
      </c>
      <c r="F51" s="56">
        <v>1</v>
      </c>
      <c r="G51" s="79">
        <v>6600</v>
      </c>
    </row>
    <row r="52" spans="1:7" ht="18" customHeight="1">
      <c r="A52" s="34" t="s">
        <v>11</v>
      </c>
      <c r="B52" s="74" t="s">
        <v>69</v>
      </c>
      <c r="C52" s="54"/>
      <c r="D52" s="55"/>
      <c r="E52" s="57"/>
      <c r="F52" s="56"/>
      <c r="G52" s="79"/>
    </row>
    <row r="53" spans="1:7" ht="18" customHeight="1">
      <c r="A53" s="34"/>
      <c r="B53" s="49" t="s">
        <v>70</v>
      </c>
      <c r="C53" s="54" t="s">
        <v>56</v>
      </c>
      <c r="D53" s="55">
        <v>4</v>
      </c>
      <c r="E53" s="57">
        <v>3500</v>
      </c>
      <c r="F53" s="55">
        <v>12</v>
      </c>
      <c r="G53" s="79">
        <v>168000</v>
      </c>
    </row>
    <row r="54" spans="1:7" ht="18" customHeight="1">
      <c r="A54" s="34"/>
      <c r="B54" s="137" t="s">
        <v>141</v>
      </c>
      <c r="C54" s="136" t="s">
        <v>56</v>
      </c>
      <c r="D54" s="27">
        <v>4</v>
      </c>
      <c r="E54" s="57">
        <v>13000</v>
      </c>
      <c r="F54" s="56">
        <v>1</v>
      </c>
      <c r="G54" s="79">
        <v>52000</v>
      </c>
    </row>
    <row r="55" spans="1:7" ht="27" customHeight="1">
      <c r="A55" s="34"/>
      <c r="B55" s="137" t="s">
        <v>133</v>
      </c>
      <c r="C55" s="136" t="s">
        <v>56</v>
      </c>
      <c r="D55" s="27">
        <v>4</v>
      </c>
      <c r="E55" s="57">
        <v>2800</v>
      </c>
      <c r="F55" s="56">
        <v>1</v>
      </c>
      <c r="G55" s="79">
        <v>11200</v>
      </c>
    </row>
    <row r="56" spans="1:7" ht="15" customHeight="1">
      <c r="A56" s="34" t="s">
        <v>12</v>
      </c>
      <c r="B56" s="45" t="s">
        <v>43</v>
      </c>
      <c r="C56" s="54" t="s">
        <v>54</v>
      </c>
      <c r="D56" s="27">
        <v>8676.1</v>
      </c>
      <c r="E56" s="57">
        <v>0.13</v>
      </c>
      <c r="F56" s="55">
        <v>12</v>
      </c>
      <c r="G56" s="79">
        <v>13534.716</v>
      </c>
    </row>
    <row r="57" spans="1:7" ht="22.5" customHeight="1">
      <c r="A57" s="34" t="s">
        <v>14</v>
      </c>
      <c r="B57" s="48" t="s">
        <v>7</v>
      </c>
      <c r="C57" s="29"/>
      <c r="D57" s="27"/>
      <c r="E57" s="57"/>
      <c r="F57" s="56"/>
      <c r="G57" s="79"/>
    </row>
    <row r="58" spans="1:7" ht="15.75" customHeight="1">
      <c r="A58" s="75"/>
      <c r="B58" s="49" t="s">
        <v>71</v>
      </c>
      <c r="C58" s="29" t="s">
        <v>57</v>
      </c>
      <c r="D58" s="27">
        <v>8676.1</v>
      </c>
      <c r="E58" s="57">
        <v>1.2</v>
      </c>
      <c r="F58" s="55">
        <v>12</v>
      </c>
      <c r="G58" s="79">
        <v>124935.84</v>
      </c>
    </row>
    <row r="59" spans="1:7" ht="15.75" customHeight="1">
      <c r="A59" s="75"/>
      <c r="B59" s="49" t="s">
        <v>121</v>
      </c>
      <c r="C59" s="29" t="s">
        <v>29</v>
      </c>
      <c r="D59" s="27">
        <v>928.9</v>
      </c>
      <c r="E59" s="57">
        <v>8.5</v>
      </c>
      <c r="F59" s="55">
        <v>1</v>
      </c>
      <c r="G59" s="79">
        <v>7895.65</v>
      </c>
    </row>
    <row r="60" spans="1:7" ht="18.75" customHeight="1">
      <c r="A60" s="76" t="s">
        <v>14</v>
      </c>
      <c r="B60" s="61" t="s">
        <v>59</v>
      </c>
      <c r="C60" s="26"/>
      <c r="D60" s="27"/>
      <c r="E60" s="57"/>
      <c r="F60" s="56"/>
      <c r="G60" s="79">
        <v>216190.20400000003</v>
      </c>
    </row>
    <row r="61" spans="1:7" ht="21.75" customHeight="1">
      <c r="A61" s="33"/>
      <c r="B61" s="49" t="s">
        <v>44</v>
      </c>
      <c r="C61" s="29" t="s">
        <v>57</v>
      </c>
      <c r="D61" s="27">
        <v>1503</v>
      </c>
      <c r="E61" s="57">
        <v>5.4</v>
      </c>
      <c r="F61" s="56">
        <v>11</v>
      </c>
      <c r="G61" s="80">
        <v>89278.200000000012</v>
      </c>
    </row>
    <row r="62" spans="1:7" ht="21.75" customHeight="1">
      <c r="A62" s="33"/>
      <c r="B62" s="74" t="s">
        <v>44</v>
      </c>
      <c r="C62" s="26" t="s">
        <v>57</v>
      </c>
      <c r="D62" s="27">
        <v>1503</v>
      </c>
      <c r="E62" s="57">
        <v>6.2</v>
      </c>
      <c r="F62" s="56">
        <v>1</v>
      </c>
      <c r="G62" s="80">
        <v>9318.6</v>
      </c>
    </row>
    <row r="63" spans="1:7" ht="17.25" customHeight="1">
      <c r="A63" s="33"/>
      <c r="B63" s="50" t="s">
        <v>61</v>
      </c>
      <c r="C63" s="29" t="s">
        <v>29</v>
      </c>
      <c r="D63" s="27">
        <v>74.599999999999994</v>
      </c>
      <c r="E63" s="57">
        <v>12.58</v>
      </c>
      <c r="F63" s="56">
        <v>3</v>
      </c>
      <c r="G63" s="80">
        <v>2815.404</v>
      </c>
    </row>
    <row r="64" spans="1:7" ht="17.25" customHeight="1">
      <c r="A64" s="33"/>
      <c r="B64" s="50" t="s">
        <v>117</v>
      </c>
      <c r="C64" s="29" t="s">
        <v>54</v>
      </c>
      <c r="D64" s="27">
        <v>1</v>
      </c>
      <c r="E64" s="57">
        <v>1475</v>
      </c>
      <c r="F64" s="56">
        <v>2</v>
      </c>
      <c r="G64" s="80">
        <v>2950</v>
      </c>
    </row>
    <row r="65" spans="1:7" ht="20.25" customHeight="1">
      <c r="A65" s="33"/>
      <c r="B65" s="50" t="s">
        <v>136</v>
      </c>
      <c r="C65" s="29" t="s">
        <v>116</v>
      </c>
      <c r="D65" s="55">
        <v>9</v>
      </c>
      <c r="E65" s="27">
        <v>2200</v>
      </c>
      <c r="F65" s="56">
        <v>1</v>
      </c>
      <c r="G65" s="80">
        <v>19800</v>
      </c>
    </row>
    <row r="66" spans="1:7" ht="27" customHeight="1">
      <c r="A66" s="33"/>
      <c r="B66" s="50" t="s">
        <v>75</v>
      </c>
      <c r="C66" s="29" t="s">
        <v>29</v>
      </c>
      <c r="D66" s="27">
        <v>2405</v>
      </c>
      <c r="E66" s="27">
        <v>2.2000000000000002</v>
      </c>
      <c r="F66" s="56">
        <v>8</v>
      </c>
      <c r="G66" s="80">
        <v>42328</v>
      </c>
    </row>
    <row r="67" spans="1:7" ht="20.25" customHeight="1">
      <c r="A67" s="33"/>
      <c r="B67" s="50" t="s">
        <v>72</v>
      </c>
      <c r="C67" s="26" t="s">
        <v>29</v>
      </c>
      <c r="D67" s="27">
        <v>2150</v>
      </c>
      <c r="E67" s="27">
        <v>3.4</v>
      </c>
      <c r="F67" s="56">
        <v>3</v>
      </c>
      <c r="G67" s="80">
        <v>21930</v>
      </c>
    </row>
    <row r="68" spans="1:7" ht="20.25" customHeight="1">
      <c r="A68" s="33"/>
      <c r="B68" s="49" t="s">
        <v>137</v>
      </c>
      <c r="C68" s="26" t="s">
        <v>134</v>
      </c>
      <c r="D68" s="27">
        <v>3</v>
      </c>
      <c r="E68" s="27">
        <v>3500</v>
      </c>
      <c r="F68" s="56">
        <v>1</v>
      </c>
      <c r="G68" s="80">
        <v>10500</v>
      </c>
    </row>
    <row r="69" spans="1:7" ht="20.25" customHeight="1">
      <c r="A69" s="33"/>
      <c r="B69" s="49" t="s">
        <v>135</v>
      </c>
      <c r="C69" s="26" t="s">
        <v>54</v>
      </c>
      <c r="D69" s="27">
        <v>1</v>
      </c>
      <c r="E69" s="27">
        <v>900</v>
      </c>
      <c r="F69" s="56">
        <v>2</v>
      </c>
      <c r="G69" s="80">
        <v>1800</v>
      </c>
    </row>
    <row r="70" spans="1:7" ht="20.25" customHeight="1">
      <c r="A70" s="33"/>
      <c r="B70" s="50" t="s">
        <v>118</v>
      </c>
      <c r="C70" s="136" t="s">
        <v>73</v>
      </c>
      <c r="D70" s="27">
        <v>8.5</v>
      </c>
      <c r="E70" s="27">
        <v>1820</v>
      </c>
      <c r="F70" s="56">
        <v>1</v>
      </c>
      <c r="G70" s="80">
        <v>15470</v>
      </c>
    </row>
    <row r="71" spans="1:7" ht="27.75" customHeight="1">
      <c r="A71" s="66"/>
      <c r="B71" s="67" t="s">
        <v>45</v>
      </c>
      <c r="C71" s="31"/>
      <c r="D71" s="31"/>
      <c r="E71" s="31"/>
      <c r="F71" s="31"/>
      <c r="G71" s="64">
        <v>2159979.85</v>
      </c>
    </row>
    <row r="72" spans="1:7" ht="18.75" customHeight="1">
      <c r="B72" s="37" t="s">
        <v>47</v>
      </c>
      <c r="C72" s="29" t="s">
        <v>29</v>
      </c>
      <c r="D72" s="27">
        <v>8676.1</v>
      </c>
      <c r="E72" s="128">
        <v>3.27</v>
      </c>
      <c r="F72" s="56">
        <v>12</v>
      </c>
      <c r="G72" s="62">
        <v>337090.68</v>
      </c>
    </row>
    <row r="73" spans="1:7" ht="15" customHeight="1">
      <c r="A73" s="68"/>
      <c r="B73" s="36" t="s">
        <v>46</v>
      </c>
      <c r="C73" s="29" t="s">
        <v>29</v>
      </c>
      <c r="D73" s="27">
        <v>8676.1</v>
      </c>
      <c r="E73" s="128">
        <v>0.8</v>
      </c>
      <c r="F73" s="56">
        <v>12</v>
      </c>
      <c r="G73" s="62">
        <v>12491.81</v>
      </c>
    </row>
    <row r="74" spans="1:7">
      <c r="A74" s="11"/>
      <c r="B74" s="36" t="s">
        <v>48</v>
      </c>
      <c r="C74" s="29" t="s">
        <v>29</v>
      </c>
      <c r="D74" s="27">
        <v>8676.1</v>
      </c>
      <c r="E74" s="128">
        <v>0.35</v>
      </c>
      <c r="F74" s="56">
        <v>12</v>
      </c>
      <c r="G74" s="62">
        <v>39967.71</v>
      </c>
    </row>
    <row r="75" spans="1:7">
      <c r="A75" s="11"/>
      <c r="B75" s="69" t="s">
        <v>62</v>
      </c>
      <c r="C75" s="70"/>
      <c r="D75" s="71"/>
      <c r="E75" s="71"/>
      <c r="F75" s="72"/>
      <c r="G75" s="65">
        <v>2537038.2400000002</v>
      </c>
    </row>
    <row r="76" spans="1:7">
      <c r="A76" s="11"/>
      <c r="B76" s="73" t="s">
        <v>63</v>
      </c>
      <c r="C76" s="70"/>
      <c r="D76" s="71"/>
      <c r="E76" s="71"/>
      <c r="F76" s="72"/>
      <c r="G76" s="63"/>
    </row>
    <row r="77" spans="1:7">
      <c r="B77" s="18" t="s">
        <v>49</v>
      </c>
      <c r="C77" s="19"/>
      <c r="D77" s="19"/>
      <c r="E77" s="20"/>
      <c r="F77" s="21"/>
      <c r="G77" s="148">
        <v>2393867.96</v>
      </c>
    </row>
    <row r="78" spans="1:7">
      <c r="B78" s="125" t="s">
        <v>122</v>
      </c>
      <c r="C78" s="126"/>
      <c r="D78" s="77"/>
      <c r="E78" s="77"/>
      <c r="F78" s="78"/>
      <c r="G78" s="64">
        <v>21903.8</v>
      </c>
    </row>
    <row r="79" spans="1:7">
      <c r="B79" s="22" t="s">
        <v>142</v>
      </c>
      <c r="C79" s="23"/>
      <c r="D79" s="23"/>
      <c r="E79" s="24"/>
      <c r="F79" s="25"/>
      <c r="G79" s="65">
        <v>2537038.2400000002</v>
      </c>
    </row>
    <row r="80" spans="1:7">
      <c r="B80" s="150" t="s">
        <v>143</v>
      </c>
      <c r="C80" s="126"/>
      <c r="D80" s="126"/>
      <c r="E80" s="126"/>
      <c r="F80" s="126"/>
      <c r="G80" s="127">
        <v>121266.48000000026</v>
      </c>
    </row>
    <row r="82" spans="2:2">
      <c r="B82" t="s">
        <v>64</v>
      </c>
    </row>
  </sheetData>
  <mergeCells count="11">
    <mergeCell ref="E16:E17"/>
    <mergeCell ref="E1:F1"/>
    <mergeCell ref="A5:F5"/>
    <mergeCell ref="A6:F6"/>
    <mergeCell ref="F16:F17"/>
    <mergeCell ref="A16:A17"/>
    <mergeCell ref="B16:B17"/>
    <mergeCell ref="C16:C17"/>
    <mergeCell ref="D16:D17"/>
    <mergeCell ref="D2:G2"/>
    <mergeCell ref="D3:G3"/>
  </mergeCells>
  <pageMargins left="0" right="0" top="0.35433070866141736" bottom="0.35433070866141736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I26" sqref="I26"/>
    </sheetView>
  </sheetViews>
  <sheetFormatPr defaultRowHeight="15"/>
  <cols>
    <col min="1" max="1" width="3.42578125" style="81" customWidth="1"/>
    <col min="2" max="2" width="30.5703125" style="81" customWidth="1"/>
    <col min="3" max="3" width="28.5703125" style="81" customWidth="1"/>
    <col min="4" max="4" width="9.42578125" style="81" customWidth="1"/>
    <col min="5" max="5" width="7.28515625" style="81" customWidth="1"/>
    <col min="6" max="6" width="12.42578125" style="81" customWidth="1"/>
    <col min="7" max="7" width="4.42578125" style="81" customWidth="1"/>
    <col min="8" max="9" width="13.28515625" style="81" bestFit="1" customWidth="1"/>
    <col min="10" max="16384" width="9.140625" style="81"/>
  </cols>
  <sheetData>
    <row r="1" spans="1:9" ht="15.75">
      <c r="C1" s="9" t="s">
        <v>17</v>
      </c>
      <c r="D1" s="9"/>
      <c r="E1" s="9"/>
      <c r="F1" s="82"/>
    </row>
    <row r="2" spans="1:9" ht="15.75">
      <c r="C2" s="9" t="s">
        <v>76</v>
      </c>
      <c r="D2" s="9"/>
      <c r="E2" s="9"/>
      <c r="F2" s="82"/>
    </row>
    <row r="3" spans="1:9" ht="15.75">
      <c r="C3" s="9" t="s">
        <v>77</v>
      </c>
      <c r="D3" s="9"/>
      <c r="E3" s="9"/>
      <c r="F3" s="82"/>
    </row>
    <row r="4" spans="1:9" ht="25.5" customHeight="1">
      <c r="B4" s="161" t="s">
        <v>144</v>
      </c>
      <c r="C4" s="161"/>
      <c r="D4" s="161"/>
      <c r="E4" s="161"/>
      <c r="F4" s="161"/>
    </row>
    <row r="5" spans="1:9">
      <c r="B5" s="162" t="s">
        <v>78</v>
      </c>
      <c r="C5" s="162"/>
      <c r="D5" s="162"/>
      <c r="E5" s="162"/>
      <c r="F5" s="83"/>
    </row>
    <row r="6" spans="1:9">
      <c r="B6" s="84" t="s">
        <v>79</v>
      </c>
      <c r="C6" s="84"/>
      <c r="D6" s="85"/>
      <c r="E6" s="86"/>
      <c r="F6" s="86">
        <v>8676.1</v>
      </c>
    </row>
    <row r="7" spans="1:9" ht="12.75" customHeight="1">
      <c r="B7" s="87" t="s">
        <v>80</v>
      </c>
      <c r="C7" s="87"/>
      <c r="D7" s="88"/>
      <c r="E7" s="89"/>
      <c r="F7" s="89">
        <v>19.7</v>
      </c>
      <c r="H7" s="90"/>
      <c r="I7" s="90"/>
    </row>
    <row r="8" spans="1:9" ht="13.5" customHeight="1">
      <c r="B8" s="84" t="s">
        <v>81</v>
      </c>
      <c r="C8" s="91"/>
      <c r="D8" s="92"/>
      <c r="E8" s="93"/>
      <c r="F8" s="93">
        <v>12</v>
      </c>
    </row>
    <row r="9" spans="1:9" ht="20.25" customHeight="1">
      <c r="A9" s="94" t="s">
        <v>82</v>
      </c>
      <c r="B9" s="95" t="s">
        <v>83</v>
      </c>
      <c r="C9" s="95" t="s">
        <v>84</v>
      </c>
      <c r="D9" s="96" t="s">
        <v>85</v>
      </c>
      <c r="E9" s="96" t="s">
        <v>86</v>
      </c>
      <c r="F9" s="97" t="s">
        <v>87</v>
      </c>
    </row>
    <row r="10" spans="1:9" ht="36.75" customHeight="1">
      <c r="A10" s="94">
        <v>1</v>
      </c>
      <c r="B10" s="97" t="s">
        <v>88</v>
      </c>
      <c r="C10" s="98" t="s">
        <v>89</v>
      </c>
      <c r="D10" s="97" t="s">
        <v>90</v>
      </c>
      <c r="E10" s="99">
        <v>3.94</v>
      </c>
      <c r="F10" s="100">
        <f>E10*F6*F8</f>
        <v>410206.00800000003</v>
      </c>
    </row>
    <row r="11" spans="1:9" ht="36.75" customHeight="1">
      <c r="A11" s="94">
        <v>2</v>
      </c>
      <c r="B11" s="101" t="s">
        <v>91</v>
      </c>
      <c r="C11" s="98" t="s">
        <v>92</v>
      </c>
      <c r="D11" s="97" t="s">
        <v>90</v>
      </c>
      <c r="E11" s="99">
        <v>1.59</v>
      </c>
      <c r="F11" s="102">
        <f>F6*E11*F8</f>
        <v>165539.98800000001</v>
      </c>
    </row>
    <row r="12" spans="1:9" ht="40.5" customHeight="1">
      <c r="A12" s="94">
        <v>10</v>
      </c>
      <c r="B12" s="98" t="s">
        <v>93</v>
      </c>
      <c r="C12" s="98" t="s">
        <v>94</v>
      </c>
      <c r="D12" s="97" t="s">
        <v>90</v>
      </c>
      <c r="E12" s="103">
        <v>2.75</v>
      </c>
      <c r="F12" s="102">
        <f>F6*E12*F8</f>
        <v>286311.30000000005</v>
      </c>
      <c r="G12" s="90"/>
      <c r="H12" s="90"/>
    </row>
    <row r="13" spans="1:9" ht="43.5" customHeight="1">
      <c r="A13" s="94">
        <v>3</v>
      </c>
      <c r="B13" s="98" t="s">
        <v>95</v>
      </c>
      <c r="C13" s="98" t="s">
        <v>96</v>
      </c>
      <c r="D13" s="97" t="s">
        <v>90</v>
      </c>
      <c r="E13" s="103">
        <f>3.07-0.35</f>
        <v>2.7199999999999998</v>
      </c>
      <c r="F13" s="102">
        <f>F6*E13*F8</f>
        <v>283187.90399999998</v>
      </c>
      <c r="G13" s="90"/>
      <c r="H13" s="90"/>
    </row>
    <row r="14" spans="1:9" ht="34.5" customHeight="1">
      <c r="A14" s="94">
        <v>4</v>
      </c>
      <c r="B14" s="98" t="s">
        <v>97</v>
      </c>
      <c r="C14" s="98" t="s">
        <v>98</v>
      </c>
      <c r="D14" s="97" t="s">
        <v>90</v>
      </c>
      <c r="E14" s="103">
        <v>0.82</v>
      </c>
      <c r="F14" s="102">
        <f>E14*F6*F8</f>
        <v>85372.823999999993</v>
      </c>
      <c r="G14" s="90"/>
      <c r="H14" s="90"/>
    </row>
    <row r="15" spans="1:9" ht="36" customHeight="1">
      <c r="A15" s="94">
        <v>5</v>
      </c>
      <c r="B15" s="98" t="s">
        <v>99</v>
      </c>
      <c r="C15" s="98" t="s">
        <v>100</v>
      </c>
      <c r="D15" s="97" t="s">
        <v>90</v>
      </c>
      <c r="E15" s="103">
        <v>0.85</v>
      </c>
      <c r="F15" s="102">
        <f>F6*E15*F8</f>
        <v>88496.22</v>
      </c>
      <c r="G15" s="90"/>
      <c r="H15" s="90"/>
    </row>
    <row r="16" spans="1:9" ht="30" customHeight="1">
      <c r="A16" s="94">
        <v>8</v>
      </c>
      <c r="B16" s="98" t="s">
        <v>101</v>
      </c>
      <c r="C16" s="98" t="s">
        <v>102</v>
      </c>
      <c r="D16" s="97" t="s">
        <v>90</v>
      </c>
      <c r="E16" s="103">
        <v>0.05</v>
      </c>
      <c r="F16" s="102">
        <f>F6*E16*F8</f>
        <v>5205.6600000000008</v>
      </c>
      <c r="G16" s="90"/>
      <c r="H16" s="90"/>
    </row>
    <row r="17" spans="1:9" ht="35.25" customHeight="1">
      <c r="A17" s="94">
        <v>6</v>
      </c>
      <c r="B17" s="98" t="s">
        <v>103</v>
      </c>
      <c r="C17" s="98" t="s">
        <v>104</v>
      </c>
      <c r="D17" s="97" t="s">
        <v>90</v>
      </c>
      <c r="E17" s="103">
        <v>2.4</v>
      </c>
      <c r="F17" s="102">
        <f>F6*E17*F8</f>
        <v>249871.68</v>
      </c>
      <c r="G17" s="90"/>
      <c r="H17" s="90"/>
    </row>
    <row r="18" spans="1:9" ht="30" customHeight="1">
      <c r="A18" s="94">
        <v>7</v>
      </c>
      <c r="B18" s="98" t="s">
        <v>105</v>
      </c>
      <c r="C18" s="98" t="s">
        <v>106</v>
      </c>
      <c r="D18" s="97" t="s">
        <v>90</v>
      </c>
      <c r="E18" s="103">
        <v>0.17</v>
      </c>
      <c r="F18" s="102">
        <f>F6*E18*F8</f>
        <v>17699.244000000002</v>
      </c>
      <c r="G18" s="90"/>
      <c r="H18" s="90"/>
    </row>
    <row r="19" spans="1:9" ht="41.25" customHeight="1">
      <c r="A19" s="94">
        <v>9</v>
      </c>
      <c r="B19" s="98" t="s">
        <v>107</v>
      </c>
      <c r="C19" s="98" t="s">
        <v>94</v>
      </c>
      <c r="D19" s="97" t="s">
        <v>90</v>
      </c>
      <c r="E19" s="103">
        <v>1.21</v>
      </c>
      <c r="F19" s="102">
        <f>F6*E19*F8</f>
        <v>125976.97200000001</v>
      </c>
      <c r="G19" s="90"/>
      <c r="H19" s="90"/>
    </row>
    <row r="20" spans="1:9" ht="36" customHeight="1">
      <c r="A20" s="94">
        <v>11</v>
      </c>
      <c r="B20" s="98" t="s">
        <v>108</v>
      </c>
      <c r="C20" s="98" t="s">
        <v>94</v>
      </c>
      <c r="D20" s="97" t="s">
        <v>90</v>
      </c>
      <c r="E20" s="103">
        <v>1.8</v>
      </c>
      <c r="F20" s="102">
        <f>F6*E20*F8</f>
        <v>187403.76</v>
      </c>
      <c r="G20" s="104"/>
      <c r="H20" s="90"/>
    </row>
    <row r="21" spans="1:9" ht="39" customHeight="1">
      <c r="A21" s="94">
        <v>12</v>
      </c>
      <c r="B21" s="98" t="s">
        <v>109</v>
      </c>
      <c r="C21" s="98" t="s">
        <v>94</v>
      </c>
      <c r="D21" s="97" t="s">
        <v>90</v>
      </c>
      <c r="E21" s="105">
        <v>1.4</v>
      </c>
      <c r="F21" s="102">
        <f>F6*E21*F8</f>
        <v>145758.47999999998</v>
      </c>
      <c r="G21" s="104"/>
      <c r="H21" s="90"/>
      <c r="I21" s="90"/>
    </row>
    <row r="22" spans="1:9" ht="25.5" customHeight="1">
      <c r="A22" s="106"/>
      <c r="B22" s="163" t="s">
        <v>145</v>
      </c>
      <c r="C22" s="163"/>
      <c r="D22" s="107"/>
      <c r="E22" s="108">
        <f>SUM(E10:E21)</f>
        <v>19.7</v>
      </c>
      <c r="F22" s="108">
        <f>F21+F20+F12+F19+F16+F18+F17+F15+F14+F13+F11+F10</f>
        <v>2051030.04</v>
      </c>
      <c r="G22" s="109"/>
      <c r="H22" s="90"/>
      <c r="I22" s="90"/>
    </row>
    <row r="23" spans="1:9" ht="21" customHeight="1">
      <c r="A23" s="110">
        <v>13</v>
      </c>
      <c r="B23" s="164" t="s">
        <v>110</v>
      </c>
      <c r="C23" s="164"/>
      <c r="D23" s="111" t="s">
        <v>90</v>
      </c>
      <c r="E23" s="108">
        <v>0.35</v>
      </c>
      <c r="F23" s="108">
        <f>E23*F6*F8</f>
        <v>36439.619999999995</v>
      </c>
      <c r="G23" s="109"/>
      <c r="H23" s="90"/>
    </row>
    <row r="24" spans="1:9" ht="22.5">
      <c r="A24" s="110">
        <v>14</v>
      </c>
      <c r="B24" s="164" t="s">
        <v>111</v>
      </c>
      <c r="C24" s="164"/>
      <c r="D24" s="111" t="s">
        <v>90</v>
      </c>
      <c r="E24" s="112">
        <v>0.08</v>
      </c>
      <c r="F24" s="113">
        <f>E24*F6*F8</f>
        <v>8329.0560000000005</v>
      </c>
      <c r="G24" s="109"/>
    </row>
    <row r="25" spans="1:9" ht="22.5">
      <c r="A25" s="114">
        <v>15</v>
      </c>
      <c r="B25" s="160" t="s">
        <v>47</v>
      </c>
      <c r="C25" s="160"/>
      <c r="D25" s="111" t="s">
        <v>90</v>
      </c>
      <c r="E25" s="112">
        <v>3.27</v>
      </c>
      <c r="F25" s="113">
        <f>E25*F6*F8</f>
        <v>340450.16399999999</v>
      </c>
      <c r="G25" s="109"/>
    </row>
    <row r="26" spans="1:9" ht="23.25" customHeight="1">
      <c r="A26" s="115"/>
      <c r="B26" s="116"/>
      <c r="C26" s="117" t="s">
        <v>112</v>
      </c>
      <c r="D26" s="118" t="s">
        <v>90</v>
      </c>
      <c r="E26" s="119">
        <f>E22+E23+E24+E25</f>
        <v>23.4</v>
      </c>
      <c r="F26" s="119">
        <f>F22+F23+F24+F25</f>
        <v>2436248.8800000004</v>
      </c>
      <c r="G26" s="109"/>
    </row>
    <row r="27" spans="1:9" ht="21" customHeight="1">
      <c r="B27" s="120" t="s">
        <v>113</v>
      </c>
      <c r="C27" s="120"/>
      <c r="D27" s="121"/>
    </row>
    <row r="28" spans="1:9" ht="29.25" customHeight="1">
      <c r="B28" s="122" t="s">
        <v>114</v>
      </c>
      <c r="C28" s="122" t="s">
        <v>115</v>
      </c>
      <c r="D28" s="123"/>
    </row>
    <row r="29" spans="1:9" ht="26.25" customHeight="1">
      <c r="C29" s="122"/>
      <c r="D29" s="123"/>
    </row>
  </sheetData>
  <mergeCells count="6">
    <mergeCell ref="B25:C25"/>
    <mergeCell ref="B4:F4"/>
    <mergeCell ref="B5:E5"/>
    <mergeCell ref="B22:C22"/>
    <mergeCell ref="B23:C23"/>
    <mergeCell ref="B24:C24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план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2024-03-20T13:03:02Z</dcterms:modified>
</cp:coreProperties>
</file>